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1" windowWidth="14415" windowHeight="14820" tabRatio="883" activeTab="1"/>
  </bookViews>
  <sheets>
    <sheet name="R1002セパ_現場打ち基礎(前後)" sheetId="1" r:id="rId1"/>
    <sheet name="R1002セパ_現場打ち基礎(左右)" sheetId="2" r:id="rId2"/>
  </sheets>
  <definedNames>
    <definedName name="_xlnm.Print_Area" localSheetId="1">'R1002セパ_現場打ち基礎(左右)'!$A$1:$M$106</definedName>
    <definedName name="_xlnm.Print_Area" localSheetId="0">'R1002セパ_現場打ち基礎(前後)'!$A$1:$M$106</definedName>
  </definedNames>
  <calcPr fullCalcOnLoad="1"/>
</workbook>
</file>

<file path=xl/comments1.xml><?xml version="1.0" encoding="utf-8"?>
<comments xmlns="http://schemas.openxmlformats.org/spreadsheetml/2006/main">
  <authors>
    <author>r161489</author>
  </authors>
  <commentList>
    <comment ref="L19" authorId="0">
      <text>
        <r>
          <rPr>
            <b/>
            <sz val="9"/>
            <rFont val="ＭＳ Ｐゴシック"/>
            <family val="3"/>
          </rPr>
          <t>幅</t>
        </r>
      </text>
    </comment>
    <comment ref="L20" authorId="0">
      <text>
        <r>
          <rPr>
            <b/>
            <sz val="9"/>
            <rFont val="ＭＳ Ｐゴシック"/>
            <family val="3"/>
          </rPr>
          <t>奥行き</t>
        </r>
      </text>
    </comment>
  </commentList>
</comments>
</file>

<file path=xl/comments2.xml><?xml version="1.0" encoding="utf-8"?>
<comments xmlns="http://schemas.openxmlformats.org/spreadsheetml/2006/main">
  <authors>
    <author>r161489</author>
  </authors>
  <commentList>
    <comment ref="L19" authorId="0">
      <text>
        <r>
          <rPr>
            <b/>
            <sz val="9"/>
            <rFont val="ＭＳ Ｐゴシック"/>
            <family val="3"/>
          </rPr>
          <t>幅</t>
        </r>
      </text>
    </comment>
    <comment ref="L20" authorId="0">
      <text>
        <r>
          <rPr>
            <b/>
            <sz val="9"/>
            <rFont val="ＭＳ Ｐゴシック"/>
            <family val="3"/>
          </rPr>
          <t>奥行き</t>
        </r>
      </text>
    </comment>
  </commentList>
</comments>
</file>

<file path=xl/sharedStrings.xml><?xml version="1.0" encoding="utf-8"?>
<sst xmlns="http://schemas.openxmlformats.org/spreadsheetml/2006/main" count="116" uniqueCount="57">
  <si>
    <t>１．商品名または型式名：</t>
  </si>
  <si>
    <r>
      <t>（１）設計用水平震度：Ｋ</t>
    </r>
    <r>
      <rPr>
        <vertAlign val="subscript"/>
        <sz val="11"/>
        <rFont val="ＭＳ Ｐゴシック"/>
        <family val="3"/>
      </rPr>
      <t>Ｈ</t>
    </r>
  </si>
  <si>
    <t>　　 ②機器重量：Ｗ（kN）〔満水時〕</t>
  </si>
  <si>
    <t>Ｍ＝</t>
  </si>
  <si>
    <t>kg</t>
  </si>
  <si>
    <t>Ｗ＝Ｍ×9.80665/1000＝</t>
  </si>
  <si>
    <t>kN</t>
  </si>
  <si>
    <t>cm</t>
  </si>
  <si>
    <r>
      <t>Ｋ</t>
    </r>
    <r>
      <rPr>
        <vertAlign val="subscript"/>
        <sz val="11"/>
        <rFont val="ＭＳ Ｐゴシック"/>
        <family val="3"/>
      </rPr>
      <t>Ｈ</t>
    </r>
    <r>
      <rPr>
        <sz val="11"/>
        <rFont val="ＭＳ Ｐゴシック"/>
        <family val="3"/>
      </rPr>
      <t>＝</t>
    </r>
  </si>
  <si>
    <t>【機器の重心位置図】</t>
  </si>
  <si>
    <t>（単位：mm）</t>
  </si>
  <si>
    <t>Ｌ＝</t>
  </si>
  <si>
    <r>
      <t>Ｌ</t>
    </r>
    <r>
      <rPr>
        <vertAlign val="subscript"/>
        <sz val="11"/>
        <rFont val="ＭＳ Ｐゴシック"/>
        <family val="3"/>
      </rPr>
      <t>Ｇ</t>
    </r>
    <r>
      <rPr>
        <sz val="11"/>
        <rFont val="ＭＳ Ｐゴシック"/>
        <family val="3"/>
      </rPr>
      <t>＝</t>
    </r>
  </si>
  <si>
    <t>　　 ③検討する方向の機器の幅：Ｌ（cm）</t>
  </si>
  <si>
    <r>
      <t>　　 ④検討する方向の機器重心位置：Ｌ</t>
    </r>
    <r>
      <rPr>
        <vertAlign val="subscript"/>
        <sz val="11"/>
        <rFont val="ＭＳ Ｐゴシック"/>
        <family val="3"/>
      </rPr>
      <t>Ｇ</t>
    </r>
    <r>
      <rPr>
        <sz val="11"/>
        <rFont val="ＭＳ Ｐゴシック"/>
        <family val="3"/>
      </rPr>
      <t>（cm）</t>
    </r>
  </si>
  <si>
    <r>
      <t>　　 ⑤機器の重心高さ：ｈ</t>
    </r>
    <r>
      <rPr>
        <vertAlign val="subscript"/>
        <sz val="11"/>
        <rFont val="ＭＳ Ｐゴシック"/>
        <family val="3"/>
      </rPr>
      <t>Ｇ</t>
    </r>
    <r>
      <rPr>
        <sz val="11"/>
        <rFont val="ＭＳ Ｐゴシック"/>
        <family val="3"/>
      </rPr>
      <t>（cm）</t>
    </r>
  </si>
  <si>
    <t>（１）機器本体</t>
  </si>
  <si>
    <t>　　 ①機器質量：Ｍ（kg）〔満水時〕</t>
  </si>
  <si>
    <r>
      <t>（２）設計用鉛直震度：Ｋ</t>
    </r>
    <r>
      <rPr>
        <vertAlign val="subscript"/>
        <sz val="11"/>
        <rFont val="ＭＳ Ｐゴシック"/>
        <family val="3"/>
      </rPr>
      <t>Ｖ</t>
    </r>
  </si>
  <si>
    <t>※基礎形状はＡ-ａタイプとなることから</t>
  </si>
  <si>
    <t>（３）保持モーメント：Ａ（kN・cm）</t>
  </si>
  <si>
    <t>（４）転倒モーメント：B（kN・cm）</t>
  </si>
  <si>
    <r>
      <t>ｈ</t>
    </r>
    <r>
      <rPr>
        <vertAlign val="subscript"/>
        <sz val="11"/>
        <rFont val="ＭＳ Ｐゴシック"/>
        <family val="3"/>
      </rPr>
      <t>Ｇ</t>
    </r>
    <r>
      <rPr>
        <sz val="11"/>
        <rFont val="ＭＳ Ｐゴシック"/>
        <family val="3"/>
      </rPr>
      <t>＝</t>
    </r>
  </si>
  <si>
    <r>
      <t>ｈ</t>
    </r>
    <r>
      <rPr>
        <vertAlign val="subscript"/>
        <sz val="11"/>
        <rFont val="ＭＳ Ｐゴシック"/>
        <family val="3"/>
      </rPr>
      <t>F</t>
    </r>
    <r>
      <rPr>
        <sz val="11"/>
        <rFont val="ＭＳ Ｐゴシック"/>
        <family val="3"/>
      </rPr>
      <t>＝</t>
    </r>
  </si>
  <si>
    <r>
      <t>Ｋ</t>
    </r>
    <r>
      <rPr>
        <vertAlign val="subscript"/>
        <sz val="11"/>
        <rFont val="ＭＳ Ｐゴシック"/>
        <family val="3"/>
      </rPr>
      <t>Ｖ</t>
    </r>
    <r>
      <rPr>
        <sz val="11"/>
        <rFont val="ＭＳ Ｐゴシック"/>
        <family val="3"/>
      </rPr>
      <t>＝１／２×Ｋ</t>
    </r>
    <r>
      <rPr>
        <vertAlign val="subscript"/>
        <sz val="11"/>
        <rFont val="ＭＳ Ｐゴシック"/>
        <family val="3"/>
      </rPr>
      <t>Ｈ</t>
    </r>
    <r>
      <rPr>
        <sz val="11"/>
        <rFont val="ＭＳ Ｐゴシック"/>
        <family val="3"/>
      </rPr>
      <t>＝</t>
    </r>
  </si>
  <si>
    <t>kN・cm</t>
  </si>
  <si>
    <t>　　 　 ※したがって、</t>
  </si>
  <si>
    <t>　</t>
  </si>
  <si>
    <r>
      <t>Ａ＝（1-K</t>
    </r>
    <r>
      <rPr>
        <vertAlign val="subscript"/>
        <sz val="11"/>
        <rFont val="ＭＳ Ｐゴシック"/>
        <family val="3"/>
      </rPr>
      <t>V</t>
    </r>
    <r>
      <rPr>
        <sz val="11"/>
        <rFont val="ＭＳ Ｐゴシック"/>
        <family val="3"/>
      </rPr>
      <t>）*（（L</t>
    </r>
    <r>
      <rPr>
        <vertAlign val="subscript"/>
        <sz val="11"/>
        <rFont val="ＭＳ Ｐゴシック"/>
        <family val="3"/>
      </rPr>
      <t>G</t>
    </r>
    <r>
      <rPr>
        <sz val="11"/>
        <rFont val="ＭＳ Ｐゴシック"/>
        <family val="3"/>
      </rPr>
      <t>＋（L</t>
    </r>
    <r>
      <rPr>
        <vertAlign val="subscript"/>
        <sz val="11"/>
        <rFont val="ＭＳ Ｐゴシック"/>
        <family val="3"/>
      </rPr>
      <t>F</t>
    </r>
    <r>
      <rPr>
        <sz val="11"/>
        <rFont val="ＭＳ Ｐゴシック"/>
        <family val="3"/>
      </rPr>
      <t>-L）/2）*W＋（L</t>
    </r>
    <r>
      <rPr>
        <vertAlign val="subscript"/>
        <sz val="11"/>
        <rFont val="ＭＳ Ｐゴシック"/>
        <family val="3"/>
      </rPr>
      <t>F</t>
    </r>
    <r>
      <rPr>
        <sz val="11"/>
        <rFont val="ＭＳ Ｐゴシック"/>
        <family val="3"/>
      </rPr>
      <t>/2）*W</t>
    </r>
    <r>
      <rPr>
        <vertAlign val="subscript"/>
        <sz val="11"/>
        <rFont val="ＭＳ Ｐゴシック"/>
        <family val="3"/>
      </rPr>
      <t>F</t>
    </r>
    <r>
      <rPr>
        <sz val="11"/>
        <rFont val="ＭＳ Ｐゴシック"/>
        <family val="3"/>
      </rPr>
      <t>）＝</t>
    </r>
  </si>
  <si>
    <r>
      <t>Ｂ＝K</t>
    </r>
    <r>
      <rPr>
        <vertAlign val="subscript"/>
        <sz val="11"/>
        <rFont val="ＭＳ Ｐゴシック"/>
        <family val="3"/>
      </rPr>
      <t>H</t>
    </r>
    <r>
      <rPr>
        <sz val="11"/>
        <rFont val="ＭＳ Ｐゴシック"/>
        <family val="3"/>
      </rPr>
      <t>*（（ｈ</t>
    </r>
    <r>
      <rPr>
        <vertAlign val="subscript"/>
        <sz val="11"/>
        <rFont val="ＭＳ Ｐゴシック"/>
        <family val="3"/>
      </rPr>
      <t>F</t>
    </r>
    <r>
      <rPr>
        <sz val="11"/>
        <rFont val="ＭＳ Ｐゴシック"/>
        <family val="3"/>
      </rPr>
      <t>＋ｈ</t>
    </r>
    <r>
      <rPr>
        <vertAlign val="subscript"/>
        <sz val="11"/>
        <rFont val="ＭＳ Ｐゴシック"/>
        <family val="3"/>
      </rPr>
      <t>G</t>
    </r>
    <r>
      <rPr>
        <sz val="11"/>
        <rFont val="ＭＳ Ｐゴシック"/>
        <family val="3"/>
      </rPr>
      <t>）*W＋（ｈ</t>
    </r>
    <r>
      <rPr>
        <vertAlign val="subscript"/>
        <sz val="11"/>
        <rFont val="ＭＳ Ｐゴシック"/>
        <family val="3"/>
      </rPr>
      <t>F</t>
    </r>
    <r>
      <rPr>
        <sz val="11"/>
        <rFont val="ＭＳ Ｐゴシック"/>
        <family val="3"/>
      </rPr>
      <t>/2）*W</t>
    </r>
    <r>
      <rPr>
        <vertAlign val="subscript"/>
        <sz val="11"/>
        <rFont val="ＭＳ Ｐゴシック"/>
        <family val="3"/>
      </rPr>
      <t>F</t>
    </r>
    <r>
      <rPr>
        <sz val="11"/>
        <rFont val="ＭＳ Ｐゴシック"/>
        <family val="3"/>
      </rPr>
      <t>）＝</t>
    </r>
  </si>
  <si>
    <r>
      <t>　　 ③基礎高さ：ｈ</t>
    </r>
    <r>
      <rPr>
        <vertAlign val="subscript"/>
        <sz val="11"/>
        <rFont val="ＭＳ Ｐゴシック"/>
        <family val="3"/>
      </rPr>
      <t>Ｆ</t>
    </r>
    <r>
      <rPr>
        <sz val="11"/>
        <rFont val="ＭＳ Ｐゴシック"/>
        <family val="3"/>
      </rPr>
      <t>（cm）</t>
    </r>
  </si>
  <si>
    <r>
      <t>　　 ⑤基礎重量：Ｗ</t>
    </r>
    <r>
      <rPr>
        <vertAlign val="subscript"/>
        <sz val="11"/>
        <rFont val="ＭＳ Ｐゴシック"/>
        <family val="3"/>
      </rPr>
      <t>F</t>
    </r>
    <r>
      <rPr>
        <sz val="11"/>
        <rFont val="ＭＳ Ｐゴシック"/>
        <family val="3"/>
      </rPr>
      <t>（kN）</t>
    </r>
  </si>
  <si>
    <t>現場打ち基礎</t>
  </si>
  <si>
    <t>４．機器諸元</t>
  </si>
  <si>
    <t>５．耐震計算</t>
  </si>
  <si>
    <t>前後方向</t>
  </si>
  <si>
    <t>左右方向</t>
  </si>
  <si>
    <t>２．基礎の種類：</t>
  </si>
  <si>
    <t>３．転倒を検討する方向</t>
  </si>
  <si>
    <t>（２）現場打ち基礎</t>
  </si>
  <si>
    <r>
      <t>×10</t>
    </r>
    <r>
      <rPr>
        <vertAlign val="superscript"/>
        <sz val="11"/>
        <rFont val="ＭＳ Ｐゴシック"/>
        <family val="3"/>
      </rPr>
      <t>-6</t>
    </r>
    <r>
      <rPr>
        <sz val="11"/>
        <rFont val="ＭＳ Ｐゴシック"/>
        <family val="3"/>
      </rPr>
      <t>kN/cm</t>
    </r>
    <r>
      <rPr>
        <vertAlign val="superscript"/>
        <sz val="11"/>
        <rFont val="ＭＳ Ｐゴシック"/>
        <family val="3"/>
      </rPr>
      <t>3</t>
    </r>
  </si>
  <si>
    <t>ρ＝</t>
  </si>
  <si>
    <r>
      <t>　　 ④コンクリートの比重量：ρ（kN/cm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）</t>
    </r>
  </si>
  <si>
    <t>以上の計算結果より、上記の現場打ち基礎設置は安定していると言える。</t>
  </si>
  <si>
    <r>
      <t>Ｌ</t>
    </r>
    <r>
      <rPr>
        <vertAlign val="subscript"/>
        <sz val="11"/>
        <rFont val="ＭＳ Ｐゴシック"/>
        <family val="3"/>
      </rPr>
      <t>1</t>
    </r>
    <r>
      <rPr>
        <sz val="11"/>
        <rFont val="ＭＳ Ｐゴシック"/>
        <family val="3"/>
      </rPr>
      <t>＝</t>
    </r>
  </si>
  <si>
    <r>
      <t>Ｌ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3"/>
      </rPr>
      <t>＝Ｌ</t>
    </r>
    <r>
      <rPr>
        <vertAlign val="subscript"/>
        <sz val="11"/>
        <rFont val="ＭＳ Ｐゴシック"/>
        <family val="3"/>
      </rPr>
      <t>F</t>
    </r>
    <r>
      <rPr>
        <sz val="11"/>
        <rFont val="ＭＳ Ｐゴシック"/>
        <family val="3"/>
      </rPr>
      <t>＝</t>
    </r>
  </si>
  <si>
    <r>
      <t>W</t>
    </r>
    <r>
      <rPr>
        <vertAlign val="subscript"/>
        <sz val="11"/>
        <rFont val="ＭＳ Ｐゴシック"/>
        <family val="3"/>
      </rPr>
      <t>F</t>
    </r>
    <r>
      <rPr>
        <sz val="11"/>
        <rFont val="ＭＳ Ｐゴシック"/>
        <family val="3"/>
      </rPr>
      <t>＝L</t>
    </r>
    <r>
      <rPr>
        <vertAlign val="subscript"/>
        <sz val="11"/>
        <rFont val="ＭＳ Ｐゴシック"/>
        <family val="3"/>
      </rPr>
      <t>1</t>
    </r>
    <r>
      <rPr>
        <sz val="11"/>
        <rFont val="ＭＳ Ｐゴシック"/>
        <family val="3"/>
      </rPr>
      <t>×L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3"/>
      </rPr>
      <t>×h</t>
    </r>
    <r>
      <rPr>
        <vertAlign val="subscript"/>
        <sz val="11"/>
        <rFont val="ＭＳ Ｐゴシック"/>
        <family val="3"/>
      </rPr>
      <t>F</t>
    </r>
    <r>
      <rPr>
        <sz val="11"/>
        <rFont val="ＭＳ Ｐゴシック"/>
        <family val="3"/>
      </rPr>
      <t>×ρ＝</t>
    </r>
  </si>
  <si>
    <r>
      <t>L</t>
    </r>
    <r>
      <rPr>
        <vertAlign val="subscript"/>
        <sz val="11"/>
        <rFont val="ＭＳ Ｐゴシック"/>
        <family val="3"/>
      </rPr>
      <t>1</t>
    </r>
    <r>
      <rPr>
        <sz val="11"/>
        <rFont val="ＭＳ Ｐゴシック"/>
        <family val="3"/>
      </rPr>
      <t>＝Ｌ</t>
    </r>
    <r>
      <rPr>
        <vertAlign val="subscript"/>
        <sz val="11"/>
        <rFont val="ＭＳ Ｐゴシック"/>
        <family val="3"/>
      </rPr>
      <t>F</t>
    </r>
    <r>
      <rPr>
        <sz val="11"/>
        <rFont val="ＭＳ Ｐゴシック"/>
        <family val="3"/>
      </rPr>
      <t>＝</t>
    </r>
  </si>
  <si>
    <r>
      <t>Ｌ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3"/>
      </rPr>
      <t>＝</t>
    </r>
  </si>
  <si>
    <r>
      <t>　　 ①基礎幅：Ｌ</t>
    </r>
    <r>
      <rPr>
        <vertAlign val="subscript"/>
        <sz val="11"/>
        <rFont val="ＭＳ Ｐゴシック"/>
        <family val="3"/>
      </rPr>
      <t>1</t>
    </r>
    <r>
      <rPr>
        <sz val="11"/>
        <rFont val="ＭＳ Ｐゴシック"/>
        <family val="3"/>
      </rPr>
      <t>（cm）</t>
    </r>
  </si>
  <si>
    <r>
      <t>　　 ②基礎奥行き：L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3"/>
      </rPr>
      <t>（検討する方向の基礎長さ：Ｌ</t>
    </r>
    <r>
      <rPr>
        <vertAlign val="subscript"/>
        <sz val="11"/>
        <rFont val="ＭＳ Ｐゴシック"/>
        <family val="3"/>
      </rPr>
      <t>Ｆ</t>
    </r>
    <r>
      <rPr>
        <sz val="11"/>
        <rFont val="ＭＳ Ｐゴシック"/>
        <family val="3"/>
      </rPr>
      <t>）（cm）</t>
    </r>
  </si>
  <si>
    <r>
      <t>　　 ①基礎幅：Ｌ</t>
    </r>
    <r>
      <rPr>
        <vertAlign val="subscript"/>
        <sz val="11"/>
        <rFont val="ＭＳ Ｐゴシック"/>
        <family val="3"/>
      </rPr>
      <t>1</t>
    </r>
    <r>
      <rPr>
        <sz val="11"/>
        <rFont val="ＭＳ Ｐゴシック"/>
        <family val="3"/>
      </rPr>
      <t>（検討する方向の基礎長さ：Ｌ</t>
    </r>
    <r>
      <rPr>
        <vertAlign val="subscript"/>
        <sz val="11"/>
        <rFont val="ＭＳ Ｐゴシック"/>
        <family val="3"/>
      </rPr>
      <t>Ｆ</t>
    </r>
    <r>
      <rPr>
        <sz val="11"/>
        <rFont val="ＭＳ Ｐゴシック"/>
        <family val="3"/>
      </rPr>
      <t>）(cm）</t>
    </r>
  </si>
  <si>
    <r>
      <t>　　 ②基礎奥行き：L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3"/>
      </rPr>
      <t>（cm）</t>
    </r>
  </si>
  <si>
    <t>【タンクユニット耐震強度計算書】</t>
  </si>
  <si>
    <t>RTU-R1002シリーズ　熱源機・タンク分離タイプ</t>
  </si>
  <si>
    <r>
      <t>Ａ</t>
    </r>
    <r>
      <rPr>
        <sz val="11"/>
        <rFont val="ＭＳ Ｐゴシック"/>
        <family val="3"/>
      </rPr>
      <t>＝（1-K</t>
    </r>
    <r>
      <rPr>
        <vertAlign val="subscript"/>
        <sz val="11"/>
        <rFont val="ＭＳ Ｐゴシック"/>
        <family val="3"/>
      </rPr>
      <t>V</t>
    </r>
    <r>
      <rPr>
        <sz val="11"/>
        <rFont val="ＭＳ Ｐゴシック"/>
        <family val="3"/>
      </rPr>
      <t>）*（（L</t>
    </r>
    <r>
      <rPr>
        <vertAlign val="subscript"/>
        <sz val="11"/>
        <rFont val="ＭＳ Ｐゴシック"/>
        <family val="3"/>
      </rPr>
      <t>G</t>
    </r>
    <r>
      <rPr>
        <sz val="11"/>
        <rFont val="ＭＳ Ｐゴシック"/>
        <family val="3"/>
      </rPr>
      <t>＋（L</t>
    </r>
    <r>
      <rPr>
        <vertAlign val="subscript"/>
        <sz val="11"/>
        <rFont val="ＭＳ Ｐゴシック"/>
        <family val="3"/>
      </rPr>
      <t>F</t>
    </r>
    <r>
      <rPr>
        <sz val="11"/>
        <rFont val="ＭＳ Ｐゴシック"/>
        <family val="3"/>
      </rPr>
      <t>-L）/2）*W＋（L</t>
    </r>
    <r>
      <rPr>
        <vertAlign val="subscript"/>
        <sz val="11"/>
        <rFont val="ＭＳ Ｐゴシック"/>
        <family val="3"/>
      </rPr>
      <t>F</t>
    </r>
    <r>
      <rPr>
        <sz val="11"/>
        <rFont val="ＭＳ Ｐゴシック"/>
        <family val="3"/>
      </rPr>
      <t>/2）*W</t>
    </r>
    <r>
      <rPr>
        <vertAlign val="subscript"/>
        <sz val="11"/>
        <rFont val="ＭＳ Ｐゴシック"/>
        <family val="3"/>
      </rPr>
      <t>F</t>
    </r>
    <r>
      <rPr>
        <sz val="11"/>
        <rFont val="ＭＳ Ｐゴシック"/>
        <family val="3"/>
      </rPr>
      <t>）＝</t>
    </r>
  </si>
  <si>
    <t>建築設備耐震設計・施工指針（2014年版：財団法人日本建築センター発行）に準じて検討する。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</si>
</sst>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0_ "/>
    <numFmt numFmtId="179" formatCode="0.0_ "/>
    <numFmt numFmtId="180" formatCode="0.000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vertAlign val="subscript"/>
      <sz val="11"/>
      <name val="ＭＳ Ｐゴシック"/>
      <family val="3"/>
    </font>
    <font>
      <b/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6"/>
      <color indexed="10"/>
      <name val="ＭＳ Ｐゴシック"/>
      <family val="3"/>
    </font>
    <font>
      <sz val="11"/>
      <color indexed="10"/>
      <name val="ＭＳ Ｐゴシック"/>
      <family val="3"/>
    </font>
    <font>
      <vertAlign val="superscript"/>
      <sz val="11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7" fontId="0" fillId="0" borderId="11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9" fontId="0" fillId="0" borderId="0" xfId="0" applyNumberFormat="1" applyBorder="1" applyAlignment="1">
      <alignment vertical="center"/>
    </xf>
    <xf numFmtId="179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179" fontId="0" fillId="0" borderId="0" xfId="0" applyNumberFormat="1" applyBorder="1" applyAlignment="1">
      <alignment horizontal="center" vertical="center"/>
    </xf>
    <xf numFmtId="0" fontId="8" fillId="0" borderId="0" xfId="0" applyFont="1" applyAlignment="1">
      <alignment vertical="center"/>
    </xf>
    <xf numFmtId="176" fontId="0" fillId="0" borderId="13" xfId="0" applyNumberFormat="1" applyBorder="1" applyAlignment="1">
      <alignment horizontal="center" vertical="center"/>
    </xf>
    <xf numFmtId="179" fontId="0" fillId="0" borderId="0" xfId="0" applyNumberFormat="1" applyFon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179" fontId="0" fillId="33" borderId="11" xfId="0" applyNumberFormat="1" applyFill="1" applyBorder="1" applyAlignment="1">
      <alignment horizontal="center" vertical="center"/>
    </xf>
    <xf numFmtId="177" fontId="0" fillId="0" borderId="11" xfId="0" applyNumberForma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79" fontId="0" fillId="0" borderId="1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58</xdr:row>
      <xdr:rowOff>9525</xdr:rowOff>
    </xdr:from>
    <xdr:to>
      <xdr:col>12</xdr:col>
      <xdr:colOff>866775</xdr:colOff>
      <xdr:row>101</xdr:row>
      <xdr:rowOff>133350</xdr:rowOff>
    </xdr:to>
    <xdr:pic>
      <xdr:nvPicPr>
        <xdr:cNvPr id="1" name="図 3" descr="現場打ち基礎A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458575"/>
          <a:ext cx="6448425" cy="872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58</xdr:row>
      <xdr:rowOff>19050</xdr:rowOff>
    </xdr:from>
    <xdr:to>
      <xdr:col>12</xdr:col>
      <xdr:colOff>809625</xdr:colOff>
      <xdr:row>102</xdr:row>
      <xdr:rowOff>180975</xdr:rowOff>
    </xdr:to>
    <xdr:pic>
      <xdr:nvPicPr>
        <xdr:cNvPr id="1" name="図 5" descr="現場打ち基礎Bb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1468100"/>
          <a:ext cx="6334125" cy="896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58"/>
  <sheetViews>
    <sheetView view="pageBreakPreview" zoomScale="85" zoomScaleSheetLayoutView="85" zoomScalePageLayoutView="0" workbookViewId="0" topLeftCell="A1">
      <selection activeCell="F45" sqref="F45"/>
    </sheetView>
  </sheetViews>
  <sheetFormatPr defaultColWidth="9.00390625" defaultRowHeight="13.5"/>
  <cols>
    <col min="1" max="1" width="2.75390625" style="0" customWidth="1"/>
    <col min="2" max="3" width="0.74609375" style="0" customWidth="1"/>
    <col min="4" max="4" width="2.375" style="0" customWidth="1"/>
    <col min="5" max="5" width="7.875" style="0" customWidth="1"/>
    <col min="6" max="6" width="10.75390625" style="0" customWidth="1"/>
    <col min="8" max="8" width="10.125" style="0" bestFit="1" customWidth="1"/>
    <col min="11" max="11" width="5.375" style="0" customWidth="1"/>
    <col min="13" max="13" width="13.625" style="0" customWidth="1"/>
    <col min="14" max="14" width="4.875" style="0" customWidth="1"/>
  </cols>
  <sheetData>
    <row r="2" spans="2:12" ht="18.75">
      <c r="B2" s="1" t="s">
        <v>53</v>
      </c>
      <c r="L2" s="30"/>
    </row>
    <row r="3" ht="6" customHeight="1"/>
    <row r="4" ht="15.75" customHeight="1">
      <c r="C4" t="s">
        <v>56</v>
      </c>
    </row>
    <row r="5" ht="15.75" customHeight="1"/>
    <row r="7" spans="4:12" ht="15.75" customHeight="1">
      <c r="D7" t="s">
        <v>0</v>
      </c>
      <c r="F7" s="11"/>
      <c r="G7" s="11"/>
      <c r="H7" s="2" t="s">
        <v>54</v>
      </c>
      <c r="I7" s="2"/>
      <c r="J7" s="2"/>
      <c r="K7" s="2"/>
      <c r="L7" s="2"/>
    </row>
    <row r="8" spans="4:12" ht="15.75" customHeight="1">
      <c r="D8" t="s">
        <v>37</v>
      </c>
      <c r="F8" s="11"/>
      <c r="G8" s="11"/>
      <c r="H8" s="18" t="s">
        <v>32</v>
      </c>
      <c r="I8" s="18"/>
      <c r="J8" s="18"/>
      <c r="K8" s="18"/>
      <c r="L8" s="18"/>
    </row>
    <row r="9" spans="4:12" ht="15.75" customHeight="1">
      <c r="D9" t="s">
        <v>38</v>
      </c>
      <c r="F9" s="11"/>
      <c r="G9" s="11"/>
      <c r="H9" s="18" t="s">
        <v>35</v>
      </c>
      <c r="I9" s="18"/>
      <c r="J9" s="18"/>
      <c r="K9" s="18"/>
      <c r="L9" s="18"/>
    </row>
    <row r="11" ht="15.75" customHeight="1">
      <c r="D11" t="s">
        <v>33</v>
      </c>
    </row>
    <row r="12" ht="15.75" customHeight="1">
      <c r="E12" t="s">
        <v>16</v>
      </c>
    </row>
    <row r="13" spans="5:13" ht="15.75" customHeight="1">
      <c r="E13" t="s">
        <v>17</v>
      </c>
      <c r="K13" s="3" t="s">
        <v>3</v>
      </c>
      <c r="L13" s="9">
        <v>137</v>
      </c>
      <c r="M13" t="s">
        <v>4</v>
      </c>
    </row>
    <row r="14" spans="5:13" ht="15.75" customHeight="1">
      <c r="E14" t="s">
        <v>2</v>
      </c>
      <c r="K14" s="3" t="s">
        <v>5</v>
      </c>
      <c r="L14" s="10">
        <f>$L$13*9.80665/1000</f>
        <v>1.3435110499999998</v>
      </c>
      <c r="M14" t="s">
        <v>6</v>
      </c>
    </row>
    <row r="15" spans="5:13" ht="15.75" customHeight="1">
      <c r="E15" t="s">
        <v>13</v>
      </c>
      <c r="I15" s="3"/>
      <c r="K15" s="3" t="s">
        <v>11</v>
      </c>
      <c r="L15" s="17">
        <v>47.4</v>
      </c>
      <c r="M15" t="s">
        <v>7</v>
      </c>
    </row>
    <row r="16" spans="5:21" ht="15.75" customHeight="1">
      <c r="E16" t="s">
        <v>14</v>
      </c>
      <c r="I16" s="3"/>
      <c r="K16" s="3" t="s">
        <v>12</v>
      </c>
      <c r="L16" s="17">
        <v>17.2</v>
      </c>
      <c r="M16" t="s">
        <v>7</v>
      </c>
      <c r="Q16" s="35"/>
      <c r="R16" s="35"/>
      <c r="T16" s="4"/>
      <c r="U16" s="4"/>
    </row>
    <row r="17" spans="5:22" ht="15.75" customHeight="1">
      <c r="E17" t="s">
        <v>15</v>
      </c>
      <c r="K17" s="3" t="s">
        <v>22</v>
      </c>
      <c r="L17" s="17">
        <v>95</v>
      </c>
      <c r="M17" t="s">
        <v>7</v>
      </c>
      <c r="Q17" s="3"/>
      <c r="R17" s="5"/>
      <c r="S17" s="6"/>
      <c r="T17" s="6"/>
      <c r="U17" s="7"/>
      <c r="V17" s="8"/>
    </row>
    <row r="18" spans="5:22" ht="15.75" customHeight="1">
      <c r="E18" t="s">
        <v>39</v>
      </c>
      <c r="K18" s="3"/>
      <c r="L18" s="28"/>
      <c r="Q18" s="3"/>
      <c r="R18" s="5"/>
      <c r="S18" s="6"/>
      <c r="T18" s="6"/>
      <c r="U18" s="7"/>
      <c r="V18" s="8"/>
    </row>
    <row r="19" spans="5:25" ht="15.75" customHeight="1">
      <c r="E19" t="s">
        <v>49</v>
      </c>
      <c r="K19" s="3" t="s">
        <v>44</v>
      </c>
      <c r="L19" s="31">
        <v>110</v>
      </c>
      <c r="M19" t="s">
        <v>7</v>
      </c>
      <c r="N19" s="19"/>
      <c r="P19" s="11"/>
      <c r="Q19" s="12"/>
      <c r="R19" s="13"/>
      <c r="S19" s="14"/>
      <c r="T19" s="14"/>
      <c r="U19" s="15"/>
      <c r="V19" s="16"/>
      <c r="W19" s="11"/>
      <c r="X19" s="11"/>
      <c r="Y19" s="11"/>
    </row>
    <row r="20" spans="5:25" ht="15.75" customHeight="1">
      <c r="E20" t="s">
        <v>50</v>
      </c>
      <c r="K20" s="3" t="s">
        <v>45</v>
      </c>
      <c r="L20" s="31">
        <v>55</v>
      </c>
      <c r="M20" t="s">
        <v>7</v>
      </c>
      <c r="P20" s="11"/>
      <c r="Q20" s="12"/>
      <c r="R20" s="13"/>
      <c r="S20" s="14"/>
      <c r="T20" s="14"/>
      <c r="U20" s="15"/>
      <c r="V20" s="16"/>
      <c r="W20" s="11"/>
      <c r="X20" s="11"/>
      <c r="Y20" s="11"/>
    </row>
    <row r="21" spans="5:25" ht="15.75" customHeight="1">
      <c r="E21" t="s">
        <v>30</v>
      </c>
      <c r="K21" s="3" t="s">
        <v>23</v>
      </c>
      <c r="L21" s="31">
        <v>15</v>
      </c>
      <c r="M21" t="s">
        <v>7</v>
      </c>
      <c r="P21" s="11"/>
      <c r="Q21" s="12"/>
      <c r="R21" s="13"/>
      <c r="S21" s="14"/>
      <c r="T21" s="14"/>
      <c r="U21" s="15"/>
      <c r="V21" s="16"/>
      <c r="W21" s="11"/>
      <c r="X21" s="11"/>
      <c r="Y21" s="11"/>
    </row>
    <row r="22" spans="5:25" ht="15.75" customHeight="1">
      <c r="E22" t="s">
        <v>42</v>
      </c>
      <c r="K22" s="3" t="s">
        <v>41</v>
      </c>
      <c r="L22" s="32">
        <v>23</v>
      </c>
      <c r="M22" t="s">
        <v>40</v>
      </c>
      <c r="P22" s="11"/>
      <c r="Q22" s="12"/>
      <c r="R22" s="13"/>
      <c r="S22" s="14"/>
      <c r="T22" s="14"/>
      <c r="U22" s="15"/>
      <c r="V22" s="16"/>
      <c r="W22" s="11"/>
      <c r="X22" s="11"/>
      <c r="Y22" s="11"/>
    </row>
    <row r="23" spans="5:25" ht="15.75" customHeight="1">
      <c r="E23" t="s">
        <v>31</v>
      </c>
      <c r="K23" s="3" t="s">
        <v>46</v>
      </c>
      <c r="L23" s="10">
        <f>$L$20*$L$19*$L$21*$L$22/10^6</f>
        <v>2.08725</v>
      </c>
      <c r="M23" t="s">
        <v>6</v>
      </c>
      <c r="P23" s="11"/>
      <c r="Q23" s="12"/>
      <c r="R23" s="13"/>
      <c r="S23" s="14"/>
      <c r="T23" s="14"/>
      <c r="U23" s="15"/>
      <c r="V23" s="16"/>
      <c r="W23" s="11"/>
      <c r="X23" s="11"/>
      <c r="Y23" s="11"/>
    </row>
    <row r="24" spans="11:25" ht="15.75" customHeight="1">
      <c r="K24" s="3"/>
      <c r="L24" s="24"/>
      <c r="P24" s="11"/>
      <c r="Q24" s="12"/>
      <c r="R24" s="13"/>
      <c r="S24" s="14"/>
      <c r="T24" s="14"/>
      <c r="U24" s="15"/>
      <c r="V24" s="16"/>
      <c r="W24" s="11"/>
      <c r="X24" s="11"/>
      <c r="Y24" s="11"/>
    </row>
    <row r="25" spans="4:25" ht="15.75" customHeight="1">
      <c r="D25" t="s">
        <v>34</v>
      </c>
      <c r="K25" s="3"/>
      <c r="P25" s="11"/>
      <c r="Q25" s="12"/>
      <c r="R25" s="13"/>
      <c r="S25" s="14"/>
      <c r="T25" s="14"/>
      <c r="U25" s="15"/>
      <c r="V25" s="16"/>
      <c r="W25" s="11"/>
      <c r="X25" s="11"/>
      <c r="Y25" s="11"/>
    </row>
    <row r="26" spans="5:25" ht="15.75" customHeight="1">
      <c r="E26" t="s">
        <v>1</v>
      </c>
      <c r="K26" s="3" t="s">
        <v>8</v>
      </c>
      <c r="L26" s="34">
        <v>0.4</v>
      </c>
      <c r="P26" s="11"/>
      <c r="Q26" s="12"/>
      <c r="R26" s="13"/>
      <c r="S26" s="14"/>
      <c r="T26" s="14"/>
      <c r="U26" s="15"/>
      <c r="V26" s="16"/>
      <c r="W26" s="11"/>
      <c r="X26" s="11"/>
      <c r="Y26" s="11"/>
    </row>
    <row r="27" spans="5:12" ht="15.75" customHeight="1">
      <c r="E27" t="s">
        <v>18</v>
      </c>
      <c r="K27" s="3" t="s">
        <v>24</v>
      </c>
      <c r="L27" s="17">
        <f>$L$26/2</f>
        <v>0.2</v>
      </c>
    </row>
    <row r="28" spans="11:12" ht="15.75" customHeight="1">
      <c r="K28" s="3"/>
      <c r="L28" s="26"/>
    </row>
    <row r="29" spans="5:13" ht="15.75" customHeight="1">
      <c r="E29" t="s">
        <v>19</v>
      </c>
      <c r="F29" s="11"/>
      <c r="G29" s="11"/>
      <c r="H29" s="11"/>
      <c r="I29" s="11"/>
      <c r="J29" s="11"/>
      <c r="K29" s="12"/>
      <c r="L29" s="11"/>
      <c r="M29" s="11"/>
    </row>
    <row r="30" spans="5:13" ht="15.75" customHeight="1">
      <c r="E30" t="s">
        <v>20</v>
      </c>
      <c r="F30" s="11"/>
      <c r="G30" s="11"/>
      <c r="H30" s="11"/>
      <c r="I30" s="11"/>
      <c r="J30" s="11"/>
      <c r="K30" s="12"/>
      <c r="L30" s="24"/>
      <c r="M30" s="11"/>
    </row>
    <row r="31" spans="5:13" ht="15.75" customHeight="1">
      <c r="E31" s="11"/>
      <c r="F31" s="11"/>
      <c r="G31" s="11"/>
      <c r="H31" s="11"/>
      <c r="I31" s="11"/>
      <c r="J31" s="11"/>
      <c r="K31" s="12" t="s">
        <v>28</v>
      </c>
      <c r="L31" s="17">
        <f>(1-$L$27)*(($L$16+($L$20-$L$15)/2)*$L$14+($L$20/2)*L23)</f>
        <v>68.49048564</v>
      </c>
      <c r="M31" s="11" t="s">
        <v>25</v>
      </c>
    </row>
    <row r="32" spans="5:13" ht="15.75" customHeight="1">
      <c r="E32" s="11"/>
      <c r="F32" s="11"/>
      <c r="G32" s="11"/>
      <c r="H32" s="11"/>
      <c r="I32" s="11"/>
      <c r="J32" s="11"/>
      <c r="K32" s="12"/>
      <c r="L32" s="22"/>
      <c r="M32" s="11"/>
    </row>
    <row r="33" spans="5:13" ht="15.75" customHeight="1">
      <c r="E33" t="s">
        <v>21</v>
      </c>
      <c r="F33" s="11"/>
      <c r="G33" s="11"/>
      <c r="H33" s="11"/>
      <c r="I33" s="11"/>
      <c r="J33" s="11"/>
      <c r="K33" s="12"/>
      <c r="L33" s="24"/>
      <c r="M33" s="11"/>
    </row>
    <row r="34" spans="5:13" ht="15.75" customHeight="1">
      <c r="E34" s="11"/>
      <c r="F34" s="11"/>
      <c r="G34" s="11"/>
      <c r="H34" s="11"/>
      <c r="I34" s="11"/>
      <c r="J34" s="11"/>
      <c r="K34" s="12" t="s">
        <v>29</v>
      </c>
      <c r="L34" s="17">
        <f>$L$26*(($L$21+$L$17)*$L$14+($L$21/2)*$L$23)</f>
        <v>65.37623619999998</v>
      </c>
      <c r="M34" s="11" t="s">
        <v>25</v>
      </c>
    </row>
    <row r="35" spans="5:13" ht="15.75" customHeight="1">
      <c r="E35" s="11"/>
      <c r="F35" s="11"/>
      <c r="G35" s="11"/>
      <c r="H35" s="11"/>
      <c r="I35" s="11"/>
      <c r="J35" s="11"/>
      <c r="K35" s="12"/>
      <c r="L35" s="22"/>
      <c r="M35" s="11"/>
    </row>
    <row r="36" spans="5:13" ht="15.75" customHeight="1">
      <c r="E36" t="s">
        <v>26</v>
      </c>
      <c r="G36" s="36" t="str">
        <f>IF($L$31&gt;L34," ∴　A＞B　","　∴　Ａ＜ＢでＮＧ")</f>
        <v> ∴　A＞B　</v>
      </c>
      <c r="H36" s="36"/>
      <c r="I36" s="21"/>
      <c r="J36" s="21"/>
      <c r="K36" s="11"/>
      <c r="L36" s="11"/>
      <c r="M36" s="11"/>
    </row>
    <row r="37" spans="5:13" ht="15.75" customHeight="1">
      <c r="E37" s="11"/>
      <c r="F37" s="11"/>
      <c r="G37" s="29" t="s">
        <v>27</v>
      </c>
      <c r="H37" s="11"/>
      <c r="I37" s="11"/>
      <c r="J37" s="11"/>
      <c r="K37" s="12"/>
      <c r="L37" s="22"/>
      <c r="M37" s="11"/>
    </row>
    <row r="38" spans="5:13" ht="15.75" customHeight="1">
      <c r="E38" s="11"/>
      <c r="F38" s="11"/>
      <c r="G38" s="11"/>
      <c r="H38" s="11"/>
      <c r="I38" s="11"/>
      <c r="J38" s="11"/>
      <c r="K38" s="12"/>
      <c r="L38" s="24"/>
      <c r="M38" s="11"/>
    </row>
    <row r="39" spans="5:13" ht="15.75" customHeight="1">
      <c r="E39" s="11"/>
      <c r="F39" s="11"/>
      <c r="G39" s="11"/>
      <c r="H39" s="11"/>
      <c r="I39" s="11"/>
      <c r="J39" s="11"/>
      <c r="K39" s="11"/>
      <c r="L39" s="11"/>
      <c r="M39" s="11"/>
    </row>
    <row r="40" spans="5:13" ht="15.75" customHeight="1">
      <c r="E40" s="23" t="s">
        <v>43</v>
      </c>
      <c r="F40" s="2"/>
      <c r="G40" s="2"/>
      <c r="H40" s="2"/>
      <c r="I40" s="2"/>
      <c r="J40" s="2"/>
      <c r="K40" s="2"/>
      <c r="L40" s="24"/>
      <c r="M40" s="11"/>
    </row>
    <row r="41" spans="5:13" ht="15.75" customHeight="1">
      <c r="E41" s="11"/>
      <c r="F41" s="11"/>
      <c r="G41" s="11"/>
      <c r="H41" s="22"/>
      <c r="I41" s="11"/>
      <c r="J41" s="11"/>
      <c r="K41" s="11"/>
      <c r="L41" s="11"/>
      <c r="M41" s="11"/>
    </row>
    <row r="42" spans="5:13" ht="15.75" customHeight="1">
      <c r="E42" s="11"/>
      <c r="F42" s="11"/>
      <c r="G42" s="11"/>
      <c r="H42" s="11"/>
      <c r="I42" s="11"/>
      <c r="J42" s="11"/>
      <c r="K42" s="20"/>
      <c r="L42" s="22"/>
      <c r="M42" s="11"/>
    </row>
    <row r="43" spans="5:13" ht="15.75" customHeight="1">
      <c r="E43" s="11"/>
      <c r="F43" s="11"/>
      <c r="G43" s="11"/>
      <c r="H43" s="11"/>
      <c r="I43" s="11"/>
      <c r="J43" s="11"/>
      <c r="K43" s="11"/>
      <c r="L43" s="11"/>
      <c r="M43" s="11"/>
    </row>
    <row r="44" spans="5:13" ht="15.75" customHeight="1">
      <c r="E44" s="11"/>
      <c r="F44" s="11"/>
      <c r="G44" s="11"/>
      <c r="H44" s="11"/>
      <c r="I44" s="11"/>
      <c r="J44" s="11"/>
      <c r="K44" s="11"/>
      <c r="L44" s="11"/>
      <c r="M44" s="11"/>
    </row>
    <row r="45" spans="5:13" ht="15.75" customHeight="1">
      <c r="E45" s="11"/>
      <c r="F45" s="11"/>
      <c r="G45" s="11"/>
      <c r="H45" s="11"/>
      <c r="I45" s="11"/>
      <c r="J45" s="11"/>
      <c r="K45" s="11"/>
      <c r="L45" s="11"/>
      <c r="M45" s="11"/>
    </row>
    <row r="46" spans="5:13" ht="15.75" customHeight="1">
      <c r="E46" s="11"/>
      <c r="F46" s="11"/>
      <c r="G46" s="11"/>
      <c r="H46" s="11"/>
      <c r="I46" s="11"/>
      <c r="J46" s="11"/>
      <c r="K46" s="12"/>
      <c r="L46" s="24"/>
      <c r="M46" s="11"/>
    </row>
    <row r="47" spans="5:8" ht="15.75" customHeight="1">
      <c r="E47" s="11"/>
      <c r="F47" s="11"/>
      <c r="G47" s="12"/>
      <c r="H47" s="27"/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>
      <c r="L56" s="33"/>
    </row>
    <row r="57" ht="17.25">
      <c r="B57" s="25" t="s">
        <v>9</v>
      </c>
    </row>
    <row r="58" spans="2:12" ht="15.75" customHeight="1">
      <c r="B58" s="25"/>
      <c r="L58" s="3" t="s">
        <v>10</v>
      </c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</sheetData>
  <sheetProtection/>
  <mergeCells count="2">
    <mergeCell ref="Q16:R16"/>
    <mergeCell ref="G36:H36"/>
  </mergeCells>
  <printOptions/>
  <pageMargins left="0.73" right="0.29" top="0.48" bottom="0.43" header="0.3" footer="0.14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Y58"/>
  <sheetViews>
    <sheetView tabSelected="1" view="pageBreakPreview" zoomScale="85" zoomScaleSheetLayoutView="85" zoomScalePageLayoutView="0" workbookViewId="0" topLeftCell="A1">
      <selection activeCell="P33" sqref="P33"/>
    </sheetView>
  </sheetViews>
  <sheetFormatPr defaultColWidth="9.00390625" defaultRowHeight="13.5"/>
  <cols>
    <col min="1" max="1" width="2.75390625" style="0" customWidth="1"/>
    <col min="2" max="3" width="0.74609375" style="0" customWidth="1"/>
    <col min="4" max="4" width="2.375" style="0" customWidth="1"/>
    <col min="5" max="5" width="7.875" style="0" customWidth="1"/>
    <col min="6" max="6" width="10.75390625" style="0" customWidth="1"/>
    <col min="8" max="8" width="10.125" style="0" bestFit="1" customWidth="1"/>
    <col min="11" max="11" width="5.375" style="0" customWidth="1"/>
    <col min="13" max="13" width="13.625" style="0" customWidth="1"/>
    <col min="14" max="14" width="4.875" style="0" customWidth="1"/>
  </cols>
  <sheetData>
    <row r="2" ht="18.75">
      <c r="B2" s="1" t="s">
        <v>53</v>
      </c>
    </row>
    <row r="3" ht="6" customHeight="1"/>
    <row r="4" ht="15.75" customHeight="1">
      <c r="C4" t="s">
        <v>56</v>
      </c>
    </row>
    <row r="5" ht="15.75" customHeight="1"/>
    <row r="7" spans="4:12" ht="15.75" customHeight="1">
      <c r="D7" t="s">
        <v>0</v>
      </c>
      <c r="F7" s="11"/>
      <c r="G7" s="11"/>
      <c r="H7" s="2" t="s">
        <v>54</v>
      </c>
      <c r="I7" s="2"/>
      <c r="J7" s="2"/>
      <c r="K7" s="2"/>
      <c r="L7" s="2"/>
    </row>
    <row r="8" spans="4:12" ht="15.75" customHeight="1">
      <c r="D8" t="s">
        <v>37</v>
      </c>
      <c r="F8" s="11"/>
      <c r="G8" s="11"/>
      <c r="H8" s="18" t="s">
        <v>32</v>
      </c>
      <c r="I8" s="18"/>
      <c r="J8" s="18"/>
      <c r="K8" s="18"/>
      <c r="L8" s="18"/>
    </row>
    <row r="9" spans="4:12" ht="15.75" customHeight="1">
      <c r="D9" t="s">
        <v>38</v>
      </c>
      <c r="F9" s="11"/>
      <c r="G9" s="11"/>
      <c r="H9" s="18" t="s">
        <v>36</v>
      </c>
      <c r="I9" s="18"/>
      <c r="J9" s="18"/>
      <c r="K9" s="18"/>
      <c r="L9" s="18"/>
    </row>
    <row r="11" ht="15.75" customHeight="1">
      <c r="D11" t="s">
        <v>33</v>
      </c>
    </row>
    <row r="12" ht="15.75" customHeight="1">
      <c r="E12" t="s">
        <v>16</v>
      </c>
    </row>
    <row r="13" spans="5:13" ht="15.75" customHeight="1">
      <c r="E13" t="s">
        <v>17</v>
      </c>
      <c r="K13" s="3" t="s">
        <v>3</v>
      </c>
      <c r="L13" s="9">
        <v>137</v>
      </c>
      <c r="M13" t="s">
        <v>4</v>
      </c>
    </row>
    <row r="14" spans="5:13" ht="15.75" customHeight="1">
      <c r="E14" t="s">
        <v>2</v>
      </c>
      <c r="K14" s="3" t="s">
        <v>5</v>
      </c>
      <c r="L14" s="10">
        <f>$L$13*9.80665/1000</f>
        <v>1.3435110499999998</v>
      </c>
      <c r="M14" t="s">
        <v>6</v>
      </c>
    </row>
    <row r="15" spans="5:13" ht="15.75" customHeight="1">
      <c r="E15" t="s">
        <v>13</v>
      </c>
      <c r="I15" s="3"/>
      <c r="K15" s="3" t="s">
        <v>11</v>
      </c>
      <c r="L15" s="17">
        <v>36.5</v>
      </c>
      <c r="M15" t="s">
        <v>7</v>
      </c>
    </row>
    <row r="16" spans="5:21" ht="15.75" customHeight="1">
      <c r="E16" t="s">
        <v>14</v>
      </c>
      <c r="I16" s="3"/>
      <c r="K16" s="3" t="s">
        <v>12</v>
      </c>
      <c r="L16" s="17">
        <v>18.3</v>
      </c>
      <c r="M16" t="s">
        <v>7</v>
      </c>
      <c r="Q16" s="35"/>
      <c r="R16" s="35"/>
      <c r="T16" s="4"/>
      <c r="U16" s="4"/>
    </row>
    <row r="17" spans="5:22" ht="15.75" customHeight="1">
      <c r="E17" t="s">
        <v>15</v>
      </c>
      <c r="K17" s="3" t="s">
        <v>22</v>
      </c>
      <c r="L17" s="17">
        <v>95</v>
      </c>
      <c r="M17" t="s">
        <v>7</v>
      </c>
      <c r="Q17" s="3"/>
      <c r="R17" s="5"/>
      <c r="S17" s="6"/>
      <c r="T17" s="6"/>
      <c r="U17" s="7"/>
      <c r="V17" s="8"/>
    </row>
    <row r="18" spans="5:22" ht="15.75" customHeight="1">
      <c r="E18" t="s">
        <v>39</v>
      </c>
      <c r="K18" s="3"/>
      <c r="L18" s="28"/>
      <c r="Q18" s="3"/>
      <c r="R18" s="5"/>
      <c r="S18" s="6"/>
      <c r="T18" s="6"/>
      <c r="U18" s="7"/>
      <c r="V18" s="8"/>
    </row>
    <row r="19" spans="5:25" ht="15.75" customHeight="1">
      <c r="E19" t="s">
        <v>51</v>
      </c>
      <c r="K19" s="3" t="s">
        <v>47</v>
      </c>
      <c r="L19" s="31">
        <v>120</v>
      </c>
      <c r="M19" t="s">
        <v>7</v>
      </c>
      <c r="P19" s="11"/>
      <c r="Q19" s="12"/>
      <c r="R19" s="13"/>
      <c r="S19" s="14"/>
      <c r="T19" s="14"/>
      <c r="U19" s="15"/>
      <c r="V19" s="16"/>
      <c r="W19" s="11"/>
      <c r="X19" s="11"/>
      <c r="Y19" s="11"/>
    </row>
    <row r="20" spans="5:25" ht="15.75" customHeight="1">
      <c r="E20" t="s">
        <v>52</v>
      </c>
      <c r="K20" s="3" t="s">
        <v>48</v>
      </c>
      <c r="L20" s="31">
        <v>50</v>
      </c>
      <c r="M20" t="s">
        <v>7</v>
      </c>
      <c r="N20" s="19"/>
      <c r="P20" s="11"/>
      <c r="Q20" s="12"/>
      <c r="R20" s="13"/>
      <c r="S20" s="14"/>
      <c r="T20" s="14"/>
      <c r="U20" s="15"/>
      <c r="V20" s="16"/>
      <c r="W20" s="11"/>
      <c r="X20" s="11"/>
      <c r="Y20" s="11"/>
    </row>
    <row r="21" spans="5:25" ht="15.75" customHeight="1">
      <c r="E21" t="s">
        <v>30</v>
      </c>
      <c r="K21" s="3" t="s">
        <v>23</v>
      </c>
      <c r="L21" s="31">
        <v>15</v>
      </c>
      <c r="M21" t="s">
        <v>7</v>
      </c>
      <c r="P21" s="11"/>
      <c r="Q21" s="12"/>
      <c r="R21" s="13"/>
      <c r="S21" s="14"/>
      <c r="T21" s="14"/>
      <c r="U21" s="15"/>
      <c r="V21" s="16"/>
      <c r="W21" s="11"/>
      <c r="X21" s="11"/>
      <c r="Y21" s="11"/>
    </row>
    <row r="22" spans="5:25" ht="15.75" customHeight="1">
      <c r="E22" t="s">
        <v>42</v>
      </c>
      <c r="K22" s="3" t="s">
        <v>41</v>
      </c>
      <c r="L22" s="32">
        <v>23</v>
      </c>
      <c r="M22" t="s">
        <v>40</v>
      </c>
      <c r="P22" s="11"/>
      <c r="Q22" s="12"/>
      <c r="R22" s="13"/>
      <c r="S22" s="14"/>
      <c r="T22" s="14"/>
      <c r="U22" s="15"/>
      <c r="V22" s="16"/>
      <c r="W22" s="11"/>
      <c r="X22" s="11"/>
      <c r="Y22" s="11"/>
    </row>
    <row r="23" spans="5:25" ht="15.75" customHeight="1">
      <c r="E23" t="s">
        <v>31</v>
      </c>
      <c r="K23" s="3" t="s">
        <v>46</v>
      </c>
      <c r="L23" s="10">
        <f>$L$19*$L$20*$L$21*$L$22/10^6</f>
        <v>2.07</v>
      </c>
      <c r="M23" t="s">
        <v>6</v>
      </c>
      <c r="P23" s="11"/>
      <c r="Q23" s="12"/>
      <c r="R23" s="13"/>
      <c r="S23" s="14"/>
      <c r="T23" s="14"/>
      <c r="U23" s="15"/>
      <c r="V23" s="16"/>
      <c r="W23" s="11"/>
      <c r="X23" s="11"/>
      <c r="Y23" s="11"/>
    </row>
    <row r="24" spans="11:25" ht="15.75" customHeight="1">
      <c r="K24" s="3"/>
      <c r="L24" s="24"/>
      <c r="P24" s="11"/>
      <c r="Q24" s="12"/>
      <c r="R24" s="13"/>
      <c r="S24" s="14"/>
      <c r="T24" s="14"/>
      <c r="U24" s="15"/>
      <c r="V24" s="16"/>
      <c r="W24" s="11"/>
      <c r="X24" s="11"/>
      <c r="Y24" s="11"/>
    </row>
    <row r="25" spans="4:25" ht="15.75" customHeight="1">
      <c r="D25" t="s">
        <v>34</v>
      </c>
      <c r="K25" s="3"/>
      <c r="P25" s="11"/>
      <c r="Q25" s="12"/>
      <c r="R25" s="13"/>
      <c r="S25" s="14"/>
      <c r="T25" s="14"/>
      <c r="U25" s="15"/>
      <c r="V25" s="16"/>
      <c r="W25" s="11"/>
      <c r="X25" s="11"/>
      <c r="Y25" s="11"/>
    </row>
    <row r="26" spans="5:25" ht="15.75" customHeight="1">
      <c r="E26" t="s">
        <v>1</v>
      </c>
      <c r="K26" s="3" t="s">
        <v>8</v>
      </c>
      <c r="L26" s="34">
        <v>0.4</v>
      </c>
      <c r="P26" s="11"/>
      <c r="Q26" s="12"/>
      <c r="R26" s="13"/>
      <c r="S26" s="14"/>
      <c r="T26" s="14"/>
      <c r="U26" s="15"/>
      <c r="V26" s="16"/>
      <c r="W26" s="11"/>
      <c r="X26" s="11"/>
      <c r="Y26" s="11"/>
    </row>
    <row r="27" spans="5:12" ht="15.75" customHeight="1">
      <c r="E27" t="s">
        <v>18</v>
      </c>
      <c r="K27" s="3" t="s">
        <v>24</v>
      </c>
      <c r="L27" s="17">
        <f>$L$26/2</f>
        <v>0.2</v>
      </c>
    </row>
    <row r="28" spans="11:12" ht="15.75" customHeight="1">
      <c r="K28" s="3"/>
      <c r="L28" s="26"/>
    </row>
    <row r="29" spans="5:13" ht="15.75" customHeight="1">
      <c r="E29" t="s">
        <v>19</v>
      </c>
      <c r="F29" s="11"/>
      <c r="G29" s="11"/>
      <c r="H29" s="11"/>
      <c r="I29" s="11"/>
      <c r="J29" s="11"/>
      <c r="K29" s="12"/>
      <c r="L29" s="11"/>
      <c r="M29" s="11"/>
    </row>
    <row r="30" spans="5:13" ht="15.75" customHeight="1">
      <c r="E30" t="s">
        <v>20</v>
      </c>
      <c r="F30" s="11"/>
      <c r="G30" s="11"/>
      <c r="H30" s="11"/>
      <c r="I30" s="11"/>
      <c r="J30" s="11"/>
      <c r="K30" s="12"/>
      <c r="L30" s="24"/>
      <c r="M30" s="11"/>
    </row>
    <row r="31" spans="5:13" ht="15.75" customHeight="1">
      <c r="E31" s="11"/>
      <c r="F31" s="11"/>
      <c r="G31" s="11"/>
      <c r="H31" s="11"/>
      <c r="I31" s="11"/>
      <c r="J31" s="11"/>
      <c r="K31" s="12" t="s">
        <v>55</v>
      </c>
      <c r="L31" s="17">
        <f>(1-$L$27)*(($L$16+($L$19-$L$15)/2)*$L$14+($L$19/2)*$L$23)</f>
        <v>163.902270842</v>
      </c>
      <c r="M31" s="11" t="s">
        <v>25</v>
      </c>
    </row>
    <row r="32" spans="5:13" ht="15.75" customHeight="1">
      <c r="E32" s="11"/>
      <c r="F32" s="11"/>
      <c r="G32" s="11"/>
      <c r="H32" s="11"/>
      <c r="I32" s="11"/>
      <c r="J32" s="11"/>
      <c r="K32" s="12"/>
      <c r="L32" s="22"/>
      <c r="M32" s="11"/>
    </row>
    <row r="33" spans="5:13" ht="15.75" customHeight="1">
      <c r="E33" t="s">
        <v>21</v>
      </c>
      <c r="F33" s="11"/>
      <c r="G33" s="11"/>
      <c r="H33" s="11"/>
      <c r="I33" s="11"/>
      <c r="J33" s="11"/>
      <c r="K33" s="12"/>
      <c r="L33" s="24"/>
      <c r="M33" s="11"/>
    </row>
    <row r="34" spans="5:13" ht="15.75" customHeight="1">
      <c r="E34" s="11"/>
      <c r="F34" s="11"/>
      <c r="G34" s="11"/>
      <c r="H34" s="11"/>
      <c r="I34" s="11"/>
      <c r="J34" s="11"/>
      <c r="K34" s="12" t="s">
        <v>29</v>
      </c>
      <c r="L34" s="17">
        <f>$L$26*(($L$21+$L$17)*$L$14+($L$21/2)*$L$23)</f>
        <v>65.3244862</v>
      </c>
      <c r="M34" s="11" t="s">
        <v>25</v>
      </c>
    </row>
    <row r="35" spans="5:13" ht="15.75" customHeight="1">
      <c r="E35" s="11"/>
      <c r="F35" s="11"/>
      <c r="G35" s="11"/>
      <c r="H35" s="11"/>
      <c r="I35" s="11"/>
      <c r="J35" s="11"/>
      <c r="K35" s="12"/>
      <c r="L35" s="22"/>
      <c r="M35" s="11"/>
    </row>
    <row r="36" spans="5:13" ht="15.75" customHeight="1">
      <c r="E36" t="s">
        <v>26</v>
      </c>
      <c r="G36" s="36" t="str">
        <f>IF($L$31&gt;L34," ∴　A＞B　","　∴　Ａ＜ＢでＮＧ")</f>
        <v> ∴　A＞B　</v>
      </c>
      <c r="H36" s="36"/>
      <c r="I36" s="21"/>
      <c r="J36" s="21"/>
      <c r="K36" s="11"/>
      <c r="L36" s="11"/>
      <c r="M36" s="11"/>
    </row>
    <row r="37" spans="5:13" ht="15.75" customHeight="1">
      <c r="E37" s="11"/>
      <c r="F37" s="11"/>
      <c r="G37" s="29" t="s">
        <v>27</v>
      </c>
      <c r="H37" s="11"/>
      <c r="I37" s="11"/>
      <c r="J37" s="11"/>
      <c r="K37" s="12"/>
      <c r="L37" s="22"/>
      <c r="M37" s="11"/>
    </row>
    <row r="38" spans="5:13" ht="15.75" customHeight="1">
      <c r="E38" s="11"/>
      <c r="F38" s="11"/>
      <c r="G38" s="11"/>
      <c r="H38" s="11"/>
      <c r="I38" s="11"/>
      <c r="J38" s="11"/>
      <c r="K38" s="12"/>
      <c r="L38" s="24"/>
      <c r="M38" s="11"/>
    </row>
    <row r="39" spans="5:13" ht="15.75" customHeight="1">
      <c r="E39" s="11"/>
      <c r="F39" s="11"/>
      <c r="G39" s="11"/>
      <c r="H39" s="11"/>
      <c r="I39" s="11"/>
      <c r="J39" s="11"/>
      <c r="K39" s="11"/>
      <c r="L39" s="11"/>
      <c r="M39" s="11"/>
    </row>
    <row r="40" spans="5:13" ht="15.75" customHeight="1">
      <c r="E40" s="23" t="s">
        <v>43</v>
      </c>
      <c r="F40" s="2"/>
      <c r="G40" s="2"/>
      <c r="H40" s="2"/>
      <c r="I40" s="2"/>
      <c r="J40" s="2"/>
      <c r="K40" s="2"/>
      <c r="L40" s="24"/>
      <c r="M40" s="11"/>
    </row>
    <row r="41" spans="5:13" ht="15.75" customHeight="1">
      <c r="E41" s="11"/>
      <c r="F41" s="11"/>
      <c r="G41" s="11"/>
      <c r="H41" s="22"/>
      <c r="I41" s="11"/>
      <c r="J41" s="11"/>
      <c r="K41" s="11"/>
      <c r="L41" s="11"/>
      <c r="M41" s="11"/>
    </row>
    <row r="42" spans="5:13" ht="15.75" customHeight="1">
      <c r="E42" s="11"/>
      <c r="F42" s="11"/>
      <c r="G42" s="11"/>
      <c r="H42" s="11"/>
      <c r="I42" s="11"/>
      <c r="J42" s="11"/>
      <c r="K42" s="20"/>
      <c r="L42" s="22"/>
      <c r="M42" s="11"/>
    </row>
    <row r="43" spans="5:13" ht="15.75" customHeight="1">
      <c r="E43" s="11"/>
      <c r="F43" s="11"/>
      <c r="G43" s="11"/>
      <c r="H43" s="11"/>
      <c r="I43" s="11"/>
      <c r="J43" s="11"/>
      <c r="K43" s="11"/>
      <c r="L43" s="11"/>
      <c r="M43" s="11"/>
    </row>
    <row r="44" spans="5:13" ht="15.75" customHeight="1">
      <c r="E44" s="11"/>
      <c r="F44" s="11"/>
      <c r="G44" s="11"/>
      <c r="H44" s="11"/>
      <c r="I44" s="11"/>
      <c r="J44" s="11"/>
      <c r="K44" s="11"/>
      <c r="L44" s="11"/>
      <c r="M44" s="11"/>
    </row>
    <row r="45" spans="5:13" ht="15.75" customHeight="1">
      <c r="E45" s="11"/>
      <c r="F45" s="11"/>
      <c r="G45" s="11"/>
      <c r="H45" s="11"/>
      <c r="I45" s="11"/>
      <c r="J45" s="11"/>
      <c r="K45" s="11"/>
      <c r="L45" s="11"/>
      <c r="M45" s="11"/>
    </row>
    <row r="46" spans="5:13" ht="15.75" customHeight="1">
      <c r="E46" s="11"/>
      <c r="F46" s="11"/>
      <c r="G46" s="11"/>
      <c r="H46" s="11"/>
      <c r="I46" s="11"/>
      <c r="J46" s="11"/>
      <c r="K46" s="12"/>
      <c r="L46" s="24"/>
      <c r="M46" s="11"/>
    </row>
    <row r="47" spans="5:13" ht="15.75" customHeight="1">
      <c r="E47" s="11"/>
      <c r="F47" s="11"/>
      <c r="G47" s="12"/>
      <c r="H47" s="27"/>
      <c r="I47" s="11"/>
      <c r="J47" s="11"/>
      <c r="K47" s="12"/>
      <c r="L47" s="24"/>
      <c r="M47" s="11"/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>
      <c r="L56" s="33"/>
    </row>
    <row r="57" ht="17.25">
      <c r="B57" s="25" t="s">
        <v>9</v>
      </c>
    </row>
    <row r="58" spans="2:12" ht="15.75" customHeight="1">
      <c r="B58" s="25"/>
      <c r="L58" s="3" t="s">
        <v>10</v>
      </c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</sheetData>
  <sheetProtection/>
  <mergeCells count="2">
    <mergeCell ref="Q16:R16"/>
    <mergeCell ref="G36:H36"/>
  </mergeCells>
  <printOptions/>
  <pageMargins left="0.73" right="0.29" top="0.48" bottom="0.43" header="0.3" footer="0.14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kounoh</dc:creator>
  <cp:keywords/>
  <dc:description/>
  <cp:lastModifiedBy>r170127</cp:lastModifiedBy>
  <cp:lastPrinted>2016-11-01T11:07:55Z</cp:lastPrinted>
  <dcterms:created xsi:type="dcterms:W3CDTF">2012-09-23T03:41:15Z</dcterms:created>
  <dcterms:modified xsi:type="dcterms:W3CDTF">2019-04-09T05:08:37Z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00080006050000000000010260700207f7000400038000</vt:lpwstr>
  </property>
</Properties>
</file>